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0380" windowHeight="85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2" i="1"/>
  <c r="K2" s="1"/>
  <c r="H1"/>
  <c r="H20"/>
  <c r="H12"/>
  <c r="H8"/>
  <c r="H3" l="1"/>
  <c r="K3" s="1"/>
  <c r="H25"/>
  <c r="I25"/>
  <c r="H16"/>
  <c r="I24"/>
  <c r="I17"/>
  <c r="K1"/>
  <c r="D8" s="1"/>
  <c r="H17"/>
  <c r="I16"/>
  <c r="H24"/>
  <c r="I29" l="1"/>
  <c r="I28"/>
  <c r="H28"/>
  <c r="H29"/>
  <c r="D12"/>
  <c r="E20"/>
  <c r="E21"/>
  <c r="E12"/>
  <c r="E9"/>
  <c r="D20"/>
  <c r="E13"/>
  <c r="D9"/>
  <c r="D13"/>
  <c r="E8"/>
  <c r="D21"/>
  <c r="J8" l="1" a="1"/>
  <c r="J8" s="1"/>
  <c r="N16" s="1"/>
  <c r="N24" s="1"/>
  <c r="J20" a="1"/>
  <c r="J22" s="1"/>
  <c r="J12" a="1"/>
  <c r="J14" s="1"/>
  <c r="J13" l="1"/>
  <c r="P17" s="1"/>
  <c r="J10"/>
  <c r="F16"/>
  <c r="F24" s="1"/>
  <c r="I5"/>
  <c r="J9"/>
  <c r="J12"/>
  <c r="P16" s="1"/>
  <c r="I6"/>
  <c r="J20"/>
  <c r="P24" s="1"/>
  <c r="J21"/>
  <c r="P25" s="1"/>
  <c r="F17" l="1"/>
  <c r="F25" s="1"/>
  <c r="N17"/>
  <c r="N25" s="1"/>
  <c r="R24" l="1" a="1"/>
  <c r="R24" s="1"/>
  <c r="P28" s="1"/>
  <c r="R16" a="1"/>
  <c r="R26" l="1"/>
  <c r="R25"/>
  <c r="P29" s="1"/>
  <c r="R18"/>
  <c r="R17"/>
  <c r="R16"/>
  <c r="F29" l="1"/>
  <c r="N29"/>
  <c r="J6"/>
  <c r="J5"/>
  <c r="N28"/>
  <c r="F28"/>
  <c r="R28" l="1" a="1"/>
  <c r="R30" s="1"/>
  <c r="R29" l="1"/>
  <c r="K6" s="1"/>
  <c r="R28"/>
  <c r="K5" s="1"/>
</calcChain>
</file>

<file path=xl/sharedStrings.xml><?xml version="1.0" encoding="utf-8"?>
<sst xmlns="http://schemas.openxmlformats.org/spreadsheetml/2006/main" count="59" uniqueCount="22">
  <si>
    <t>x'</t>
  </si>
  <si>
    <t>y'</t>
  </si>
  <si>
    <t>=</t>
  </si>
  <si>
    <t>Angle 1</t>
  </si>
  <si>
    <t>Angle 2</t>
  </si>
  <si>
    <t>Angle 3</t>
  </si>
  <si>
    <t>Length 1</t>
  </si>
  <si>
    <t>Length 2</t>
  </si>
  <si>
    <t>*</t>
  </si>
  <si>
    <t>Joint 1</t>
  </si>
  <si>
    <t>Joint 2</t>
  </si>
  <si>
    <t>x</t>
  </si>
  <si>
    <t>y</t>
  </si>
  <si>
    <t>Joint 3</t>
  </si>
  <si>
    <t>Length 3</t>
  </si>
  <si>
    <t>X</t>
  </si>
  <si>
    <t>Y</t>
  </si>
  <si>
    <r>
      <rPr>
        <sz val="12"/>
        <color theme="1"/>
        <rFont val="Symbol"/>
        <family val="1"/>
        <charset val="2"/>
      </rPr>
      <t>f</t>
    </r>
    <r>
      <rPr>
        <sz val="8"/>
        <color theme="1"/>
        <rFont val="Calibri"/>
        <family val="2"/>
      </rPr>
      <t>h</t>
    </r>
  </si>
  <si>
    <t>A1</t>
  </si>
  <si>
    <t>A2</t>
  </si>
  <si>
    <t>A3</t>
  </si>
  <si>
    <t>Transistional values from (6,0) to (6,8)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</si>
</sst>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</font>
    <font>
      <sz val="12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4" fillId="0" borderId="0" xfId="0" applyFont="1" applyAlignment="1">
      <alignment horizontal="center"/>
    </xf>
    <xf numFmtId="0" fontId="1" fillId="2" borderId="1" xfId="1" applyAlignment="1">
      <alignment horizontal="center"/>
    </xf>
    <xf numFmtId="0" fontId="2" fillId="3" borderId="2" xfId="2" applyAlignment="1">
      <alignment horizontal="center"/>
    </xf>
    <xf numFmtId="0" fontId="3" fillId="0" borderId="0" xfId="3" applyAlignment="1">
      <alignment horizontal="center"/>
    </xf>
  </cellXfs>
  <cellStyles count="4">
    <cellStyle name="Explanatory Text" xfId="3" builtinId="53"/>
    <cellStyle name="Input" xfId="1" builtinId="20"/>
    <cellStyle name="Normal" xfId="0" builtinId="0"/>
    <cellStyle name="Output" xfId="2" builtin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AU"/>
  <c:chart>
    <c:autoTitleDeleted val="1"/>
    <c:plotArea>
      <c:layout/>
      <c:scatterChart>
        <c:scatterStyle val="lineMarker"/>
        <c:ser>
          <c:idx val="0"/>
          <c:order val="0"/>
          <c:tx>
            <c:strRef>
              <c:f>Sheet1!$G$6</c:f>
              <c:strCache>
                <c:ptCount val="1"/>
                <c:pt idx="0">
                  <c:v>y</c:v>
                </c:pt>
              </c:strCache>
            </c:strRef>
          </c:tx>
          <c:xVal>
            <c:numRef>
              <c:f>Sheet1!$H$5:$K$5</c:f>
              <c:numCache>
                <c:formatCode>General</c:formatCode>
                <c:ptCount val="4"/>
                <c:pt idx="0">
                  <c:v>0</c:v>
                </c:pt>
                <c:pt idx="1">
                  <c:v>3.0877545391606946</c:v>
                </c:pt>
                <c:pt idx="2">
                  <c:v>8</c:v>
                </c:pt>
                <c:pt idx="3">
                  <c:v>8.1999999999999993</c:v>
                </c:pt>
              </c:numCache>
            </c:numRef>
          </c:xVal>
          <c:yVal>
            <c:numRef>
              <c:f>Sheet1!$H$6:$K$6</c:f>
              <c:numCache>
                <c:formatCode>General</c:formatCode>
                <c:ptCount val="4"/>
                <c:pt idx="0">
                  <c:v>0</c:v>
                </c:pt>
                <c:pt idx="1">
                  <c:v>3.9326545622381488</c:v>
                </c:pt>
                <c:pt idx="2">
                  <c:v>2.9999999999999991</c:v>
                </c:pt>
                <c:pt idx="3">
                  <c:v>2.9999999999999991</c:v>
                </c:pt>
              </c:numCache>
            </c:numRef>
          </c:yVal>
        </c:ser>
        <c:axId val="83666432"/>
        <c:axId val="83667968"/>
      </c:scatterChart>
      <c:valAx>
        <c:axId val="83666432"/>
        <c:scaling>
          <c:orientation val="minMax"/>
          <c:max val="12"/>
          <c:min val="-12"/>
        </c:scaling>
        <c:axPos val="b"/>
        <c:majorGridlines/>
        <c:minorGridlines/>
        <c:numFmt formatCode="General" sourceLinked="1"/>
        <c:majorTickMark val="none"/>
        <c:tickLblPos val="nextTo"/>
        <c:crossAx val="83667968"/>
        <c:crosses val="autoZero"/>
        <c:crossBetween val="midCat"/>
        <c:majorUnit val="2"/>
        <c:minorUnit val="0.5"/>
      </c:valAx>
      <c:valAx>
        <c:axId val="83667968"/>
        <c:scaling>
          <c:orientation val="minMax"/>
          <c:max val="12"/>
          <c:min val="0"/>
        </c:scaling>
        <c:axPos val="l"/>
        <c:majorGridlines>
          <c:spPr>
            <a:ln w="9525">
              <a:solidFill>
                <a:srgbClr val="4F81BD"/>
              </a:solidFill>
            </a:ln>
          </c:spPr>
        </c:majorGridlines>
        <c:minorGridlines/>
        <c:numFmt formatCode="General" sourceLinked="1"/>
        <c:tickLblPos val="nextTo"/>
        <c:crossAx val="83666432"/>
        <c:crosses val="autoZero"/>
        <c:crossBetween val="midCat"/>
        <c:majorUnit val="2"/>
        <c:minorUnit val="0.5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AU"/>
  <c:chart>
    <c:plotArea>
      <c:layout/>
      <c:lineChart>
        <c:grouping val="standard"/>
        <c:ser>
          <c:idx val="0"/>
          <c:order val="0"/>
          <c:cat>
            <c:numRef>
              <c:f>Sheet2!$D$4:$L$4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Sheet2!$D$5:$L$5</c:f>
              <c:numCache>
                <c:formatCode>General</c:formatCode>
                <c:ptCount val="9"/>
                <c:pt idx="0">
                  <c:v>53</c:v>
                </c:pt>
                <c:pt idx="1">
                  <c:v>62</c:v>
                </c:pt>
                <c:pt idx="2">
                  <c:v>69</c:v>
                </c:pt>
                <c:pt idx="3">
                  <c:v>74</c:v>
                </c:pt>
                <c:pt idx="4">
                  <c:v>78</c:v>
                </c:pt>
                <c:pt idx="5">
                  <c:v>78</c:v>
                </c:pt>
                <c:pt idx="6">
                  <c:v>77</c:v>
                </c:pt>
                <c:pt idx="7">
                  <c:v>72</c:v>
                </c:pt>
                <c:pt idx="8">
                  <c:v>53</c:v>
                </c:pt>
              </c:numCache>
            </c:numRef>
          </c:val>
        </c:ser>
        <c:ser>
          <c:idx val="1"/>
          <c:order val="1"/>
          <c:cat>
            <c:numRef>
              <c:f>Sheet2!$D$4:$L$4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Sheet2!$D$6:$L$6</c:f>
              <c:numCache>
                <c:formatCode>General</c:formatCode>
                <c:ptCount val="9"/>
                <c:pt idx="0">
                  <c:v>-106</c:v>
                </c:pt>
                <c:pt idx="1">
                  <c:v>-105</c:v>
                </c:pt>
                <c:pt idx="2">
                  <c:v>-102</c:v>
                </c:pt>
                <c:pt idx="3">
                  <c:v>-96</c:v>
                </c:pt>
                <c:pt idx="4">
                  <c:v>-88</c:v>
                </c:pt>
                <c:pt idx="5">
                  <c:v>-77</c:v>
                </c:pt>
                <c:pt idx="6">
                  <c:v>-64</c:v>
                </c:pt>
                <c:pt idx="7">
                  <c:v>-46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cat>
            <c:numRef>
              <c:f>Sheet2!$D$4:$L$4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Sheet2!$D$7:$L$7</c:f>
              <c:numCache>
                <c:formatCode>General</c:formatCode>
                <c:ptCount val="9"/>
                <c:pt idx="0">
                  <c:v>53</c:v>
                </c:pt>
                <c:pt idx="1">
                  <c:v>43</c:v>
                </c:pt>
                <c:pt idx="2">
                  <c:v>32</c:v>
                </c:pt>
                <c:pt idx="3">
                  <c:v>21</c:v>
                </c:pt>
                <c:pt idx="4">
                  <c:v>10</c:v>
                </c:pt>
                <c:pt idx="5">
                  <c:v>-1.2</c:v>
                </c:pt>
                <c:pt idx="6">
                  <c:v>-13</c:v>
                </c:pt>
                <c:pt idx="7">
                  <c:v>-27</c:v>
                </c:pt>
                <c:pt idx="8">
                  <c:v>-53</c:v>
                </c:pt>
              </c:numCache>
            </c:numRef>
          </c:val>
        </c:ser>
        <c:marker val="1"/>
        <c:axId val="85798912"/>
        <c:axId val="85800448"/>
      </c:lineChart>
      <c:catAx>
        <c:axId val="85798912"/>
        <c:scaling>
          <c:orientation val="minMax"/>
        </c:scaling>
        <c:axPos val="b"/>
        <c:numFmt formatCode="General" sourceLinked="1"/>
        <c:tickLblPos val="nextTo"/>
        <c:crossAx val="85800448"/>
        <c:crosses val="autoZero"/>
        <c:auto val="1"/>
        <c:lblAlgn val="ctr"/>
        <c:lblOffset val="100"/>
      </c:catAx>
      <c:valAx>
        <c:axId val="85800448"/>
        <c:scaling>
          <c:orientation val="minMax"/>
        </c:scaling>
        <c:axPos val="l"/>
        <c:majorGridlines/>
        <c:numFmt formatCode="General" sourceLinked="1"/>
        <c:tickLblPos val="nextTo"/>
        <c:crossAx val="85798912"/>
        <c:crosses val="autoZero"/>
        <c:crossBetween val="between"/>
      </c:valAx>
    </c:plotArea>
    <c:legend>
      <c:legendPos val="r"/>
    </c:legend>
    <c:plotVisOnly val="1"/>
    <c:dispBlanksAs val="zero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</xdr:colOff>
      <xdr:row>0</xdr:row>
      <xdr:rowOff>85725</xdr:rowOff>
    </xdr:from>
    <xdr:to>
      <xdr:col>36</xdr:col>
      <xdr:colOff>57150</xdr:colOff>
      <xdr:row>18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9</xdr:row>
      <xdr:rowOff>57150</xdr:rowOff>
    </xdr:from>
    <xdr:to>
      <xdr:col>11</xdr:col>
      <xdr:colOff>371475</xdr:colOff>
      <xdr:row>23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0"/>
  <sheetViews>
    <sheetView tabSelected="1" workbookViewId="0">
      <selection activeCell="E3" sqref="E3"/>
    </sheetView>
  </sheetViews>
  <sheetFormatPr defaultRowHeight="15"/>
  <cols>
    <col min="1" max="1" width="9.42578125" style="1" customWidth="1"/>
    <col min="2" max="37" width="4.7109375" style="1" customWidth="1"/>
    <col min="38" max="16384" width="9.140625" style="1"/>
  </cols>
  <sheetData>
    <row r="1" spans="1:18">
      <c r="A1" s="1" t="s">
        <v>3</v>
      </c>
      <c r="B1" s="4"/>
      <c r="D1" s="1" t="s">
        <v>15</v>
      </c>
      <c r="E1" s="4">
        <v>8</v>
      </c>
      <c r="G1" s="1" t="s">
        <v>18</v>
      </c>
      <c r="H1" s="6">
        <f>((180/PI()*ACOS((B5^2-(B4^2+E1^2+E2^2))/(-2*B4*SQRT(E1^2+E2^2)))+(180/PI()*ATAN(E2/E1))))</f>
        <v>51.862491468256501</v>
      </c>
      <c r="J1" s="1" t="s">
        <v>18</v>
      </c>
      <c r="K1" s="6">
        <f>IF(B1="",H1,B1)</f>
        <v>51.862491468256501</v>
      </c>
    </row>
    <row r="2" spans="1:18">
      <c r="A2" s="1" t="s">
        <v>4</v>
      </c>
      <c r="B2" s="4"/>
      <c r="D2" s="1" t="s">
        <v>16</v>
      </c>
      <c r="E2" s="4">
        <v>3</v>
      </c>
      <c r="G2" s="1" t="s">
        <v>19</v>
      </c>
      <c r="H2" s="6">
        <f>(180/PI()*ACOS((E1^2+E2^2-(B4^2+B5^2))/(-2*B4*B5)))-180</f>
        <v>-62.612892497346095</v>
      </c>
      <c r="J2" s="1" t="s">
        <v>19</v>
      </c>
      <c r="K2" s="6">
        <f>IF(B2="",H2,B2)</f>
        <v>-62.612892497346095</v>
      </c>
    </row>
    <row r="3" spans="1:18" ht="15.75">
      <c r="A3" s="1" t="s">
        <v>5</v>
      </c>
      <c r="B3" s="4"/>
      <c r="D3" s="3" t="s">
        <v>17</v>
      </c>
      <c r="E3" s="4">
        <v>0</v>
      </c>
      <c r="G3" s="1" t="s">
        <v>20</v>
      </c>
      <c r="H3" s="6">
        <f>E3-H2-H1</f>
        <v>10.750401029089595</v>
      </c>
      <c r="J3" s="1" t="s">
        <v>20</v>
      </c>
      <c r="K3" s="6">
        <f>IF(B3="",H3,B3)</f>
        <v>10.750401029089595</v>
      </c>
    </row>
    <row r="4" spans="1:18">
      <c r="A4" s="1" t="s">
        <v>6</v>
      </c>
      <c r="B4" s="4">
        <v>5</v>
      </c>
    </row>
    <row r="5" spans="1:18">
      <c r="A5" s="1" t="s">
        <v>7</v>
      </c>
      <c r="B5" s="4">
        <v>5</v>
      </c>
      <c r="G5" s="5" t="s">
        <v>11</v>
      </c>
      <c r="H5" s="5">
        <v>0</v>
      </c>
      <c r="I5" s="5">
        <f>J8</f>
        <v>3.0877545391606946</v>
      </c>
      <c r="J5" s="5">
        <f>R16</f>
        <v>8</v>
      </c>
      <c r="K5" s="5">
        <f>R28</f>
        <v>8.1999999999999993</v>
      </c>
    </row>
    <row r="6" spans="1:18">
      <c r="A6" s="1" t="s">
        <v>14</v>
      </c>
      <c r="B6" s="4">
        <v>0.2</v>
      </c>
      <c r="G6" s="5" t="s">
        <v>12</v>
      </c>
      <c r="H6" s="5">
        <v>0</v>
      </c>
      <c r="I6" s="5">
        <f>J9</f>
        <v>3.9326545622381488</v>
      </c>
      <c r="J6" s="5">
        <f>R17</f>
        <v>2.9999999999999991</v>
      </c>
      <c r="K6" s="5">
        <f>R29</f>
        <v>2.9999999999999991</v>
      </c>
    </row>
    <row r="8" spans="1:18">
      <c r="A8" s="1" t="s">
        <v>9</v>
      </c>
      <c r="B8" s="1" t="s">
        <v>0</v>
      </c>
      <c r="D8" s="1">
        <f>COS($K$1*PI()/180)</f>
        <v>0.61755090783213895</v>
      </c>
      <c r="E8" s="1">
        <f>-SIN($K$1*PI()/180)</f>
        <v>-0.78653091244762974</v>
      </c>
      <c r="F8" s="1">
        <v>0</v>
      </c>
      <c r="H8" s="1">
        <f>B4</f>
        <v>5</v>
      </c>
      <c r="J8" s="1">
        <f t="array" ref="J8:J10">MMULT($D$8:$F$10,$H$8:$H$10)</f>
        <v>3.0877545391606946</v>
      </c>
    </row>
    <row r="9" spans="1:18">
      <c r="B9" s="1" t="s">
        <v>1</v>
      </c>
      <c r="C9" s="2" t="s">
        <v>2</v>
      </c>
      <c r="D9" s="1">
        <f>SIN($K$1*PI()/180)</f>
        <v>0.78653091244762974</v>
      </c>
      <c r="E9" s="1">
        <f>COS($K$1*PI()/180)</f>
        <v>0.61755090783213895</v>
      </c>
      <c r="F9" s="1">
        <v>0</v>
      </c>
      <c r="G9" s="2" t="s">
        <v>8</v>
      </c>
      <c r="H9" s="1">
        <v>0</v>
      </c>
      <c r="I9" s="2" t="s">
        <v>2</v>
      </c>
      <c r="J9" s="1">
        <v>3.9326545622381488</v>
      </c>
    </row>
    <row r="10" spans="1:18">
      <c r="B10" s="1">
        <v>1</v>
      </c>
      <c r="D10" s="1">
        <v>0</v>
      </c>
      <c r="E10" s="1">
        <v>0</v>
      </c>
      <c r="F10" s="1">
        <v>1</v>
      </c>
      <c r="H10" s="1">
        <v>1</v>
      </c>
      <c r="J10" s="1">
        <v>1</v>
      </c>
    </row>
    <row r="12" spans="1:18">
      <c r="A12" s="1" t="s">
        <v>10</v>
      </c>
      <c r="B12" s="1" t="s">
        <v>0</v>
      </c>
      <c r="D12" s="1">
        <f>COS($K$1*PI()/180)</f>
        <v>0.61755090783213895</v>
      </c>
      <c r="E12" s="1">
        <f>-SIN($K$1*PI()/180)</f>
        <v>-0.78653091244762974</v>
      </c>
      <c r="F12" s="1">
        <v>0</v>
      </c>
      <c r="H12" s="1">
        <f>B4+B5</f>
        <v>10</v>
      </c>
      <c r="J12" s="1">
        <f t="array" ref="J12:J14">MMULT($D$12:$F$14,$H$12:$H$14)</f>
        <v>6.1755090783213893</v>
      </c>
    </row>
    <row r="13" spans="1:18">
      <c r="B13" s="1" t="s">
        <v>1</v>
      </c>
      <c r="C13" s="2" t="s">
        <v>2</v>
      </c>
      <c r="D13" s="1">
        <f>SIN($K$1*PI()/180)</f>
        <v>0.78653091244762974</v>
      </c>
      <c r="E13" s="1">
        <f>COS($K$1*PI()/180)</f>
        <v>0.61755090783213895</v>
      </c>
      <c r="F13" s="1">
        <v>0</v>
      </c>
      <c r="G13" s="2" t="s">
        <v>8</v>
      </c>
      <c r="H13" s="1">
        <v>0</v>
      </c>
      <c r="I13" s="2" t="s">
        <v>2</v>
      </c>
      <c r="J13" s="1">
        <v>7.8653091244762976</v>
      </c>
    </row>
    <row r="14" spans="1:18">
      <c r="B14" s="1">
        <v>1</v>
      </c>
      <c r="D14" s="1">
        <v>0</v>
      </c>
      <c r="E14" s="1">
        <v>0</v>
      </c>
      <c r="F14" s="1">
        <v>1</v>
      </c>
      <c r="H14" s="1">
        <v>1</v>
      </c>
      <c r="J14" s="1">
        <v>1</v>
      </c>
    </row>
    <row r="16" spans="1:18">
      <c r="B16" s="1" t="s">
        <v>0</v>
      </c>
      <c r="D16" s="1">
        <v>1</v>
      </c>
      <c r="E16" s="1">
        <v>0</v>
      </c>
      <c r="F16" s="1">
        <f>J8</f>
        <v>3.0877545391606946</v>
      </c>
      <c r="H16" s="1">
        <f>COS($K$2*PI()/180)</f>
        <v>0.46</v>
      </c>
      <c r="I16" s="1">
        <f>-SIN($K$2*PI()/180)</f>
        <v>0.88791891521692456</v>
      </c>
      <c r="J16" s="1">
        <v>0</v>
      </c>
      <c r="L16" s="1">
        <v>1</v>
      </c>
      <c r="M16" s="1">
        <v>0</v>
      </c>
      <c r="N16" s="1">
        <f>-J8</f>
        <v>-3.0877545391606946</v>
      </c>
      <c r="P16" s="1">
        <f>J12</f>
        <v>6.1755090783213893</v>
      </c>
      <c r="R16" s="1">
        <f t="array" ref="R16:R18">MMULT(MMULT(MMULT(D16:F18,H16:J18),L16:N18),P16:P18)</f>
        <v>8</v>
      </c>
    </row>
    <row r="17" spans="1:18">
      <c r="B17" s="1" t="s">
        <v>1</v>
      </c>
      <c r="C17" s="2" t="s">
        <v>2</v>
      </c>
      <c r="D17" s="1">
        <v>0</v>
      </c>
      <c r="E17" s="1">
        <v>1</v>
      </c>
      <c r="F17" s="1">
        <f>J9</f>
        <v>3.9326545622381488</v>
      </c>
      <c r="G17" s="1" t="s">
        <v>8</v>
      </c>
      <c r="H17" s="1">
        <f>SIN($K$2*PI()/180)</f>
        <v>-0.88791891521692456</v>
      </c>
      <c r="I17" s="1">
        <f>COS($K$2*PI()/180)</f>
        <v>0.46</v>
      </c>
      <c r="J17" s="1">
        <v>0</v>
      </c>
      <c r="K17" s="2" t="s">
        <v>8</v>
      </c>
      <c r="L17" s="1">
        <v>0</v>
      </c>
      <c r="M17" s="1">
        <v>1</v>
      </c>
      <c r="N17" s="1">
        <f>-J9</f>
        <v>-3.9326545622381488</v>
      </c>
      <c r="O17" s="1" t="s">
        <v>8</v>
      </c>
      <c r="P17" s="1">
        <f>J13</f>
        <v>7.8653091244762976</v>
      </c>
      <c r="Q17" s="2" t="s">
        <v>2</v>
      </c>
      <c r="R17" s="1">
        <v>2.9999999999999991</v>
      </c>
    </row>
    <row r="18" spans="1:18">
      <c r="B18" s="1">
        <v>1</v>
      </c>
      <c r="D18" s="1">
        <v>0</v>
      </c>
      <c r="E18" s="1">
        <v>0</v>
      </c>
      <c r="F18" s="1">
        <v>1</v>
      </c>
      <c r="H18" s="1">
        <v>0</v>
      </c>
      <c r="I18" s="1">
        <v>0</v>
      </c>
      <c r="J18" s="1">
        <v>1</v>
      </c>
      <c r="L18" s="1">
        <v>0</v>
      </c>
      <c r="M18" s="1">
        <v>0</v>
      </c>
      <c r="N18" s="1">
        <v>1</v>
      </c>
      <c r="P18" s="1">
        <v>1</v>
      </c>
      <c r="R18" s="1">
        <v>1</v>
      </c>
    </row>
    <row r="20" spans="1:18">
      <c r="A20" s="1" t="s">
        <v>13</v>
      </c>
      <c r="B20" s="1" t="s">
        <v>0</v>
      </c>
      <c r="D20" s="1">
        <f>COS($K$1*PI()/180)</f>
        <v>0.61755090783213895</v>
      </c>
      <c r="E20" s="1">
        <f>-SIN($K$1*PI()/180)</f>
        <v>-0.78653091244762974</v>
      </c>
      <c r="F20" s="1">
        <v>0</v>
      </c>
      <c r="H20" s="1">
        <f>B4+B5+B6</f>
        <v>10.199999999999999</v>
      </c>
      <c r="J20" s="1">
        <f t="array" ref="J20:J22">MMULT($D$20:$F$22,$H$20:$H$22)</f>
        <v>6.2990192598878165</v>
      </c>
    </row>
    <row r="21" spans="1:18">
      <c r="B21" s="1" t="s">
        <v>1</v>
      </c>
      <c r="C21" s="2" t="s">
        <v>2</v>
      </c>
      <c r="D21" s="1">
        <f>SIN($K$1*PI()/180)</f>
        <v>0.78653091244762974</v>
      </c>
      <c r="E21" s="1">
        <f>COS($K$1*PI()/180)</f>
        <v>0.61755090783213895</v>
      </c>
      <c r="F21" s="1">
        <v>0</v>
      </c>
      <c r="G21" s="2" t="s">
        <v>8</v>
      </c>
      <c r="H21" s="1">
        <v>0</v>
      </c>
      <c r="I21" s="2" t="s">
        <v>2</v>
      </c>
      <c r="J21" s="1">
        <v>8.0226153069658235</v>
      </c>
    </row>
    <row r="22" spans="1:18">
      <c r="B22" s="1">
        <v>1</v>
      </c>
      <c r="D22" s="1">
        <v>0</v>
      </c>
      <c r="E22" s="1">
        <v>0</v>
      </c>
      <c r="F22" s="1">
        <v>1</v>
      </c>
      <c r="H22" s="1">
        <v>1</v>
      </c>
      <c r="J22" s="1">
        <v>1</v>
      </c>
    </row>
    <row r="24" spans="1:18">
      <c r="B24" s="1" t="s">
        <v>0</v>
      </c>
      <c r="D24" s="1">
        <v>1</v>
      </c>
      <c r="E24" s="1">
        <v>0</v>
      </c>
      <c r="F24" s="1">
        <f>F16</f>
        <v>3.0877545391606946</v>
      </c>
      <c r="H24" s="1">
        <f>COS($K$2*PI()/180)</f>
        <v>0.46</v>
      </c>
      <c r="I24" s="1">
        <f>-SIN($K$2*PI()/180)</f>
        <v>0.88791891521692456</v>
      </c>
      <c r="J24" s="1">
        <v>0</v>
      </c>
      <c r="L24" s="1">
        <v>1</v>
      </c>
      <c r="M24" s="1">
        <v>0</v>
      </c>
      <c r="N24" s="1">
        <f>N16</f>
        <v>-3.0877545391606946</v>
      </c>
      <c r="P24" s="1">
        <f>J20</f>
        <v>6.2990192598878165</v>
      </c>
      <c r="R24" s="1">
        <f t="array" ref="R24:R26">MMULT(MMULT(MMULT(D24:F26,H24:J26),L24:N26),P24:P26)</f>
        <v>8.1964898184335713</v>
      </c>
    </row>
    <row r="25" spans="1:18">
      <c r="B25" s="1" t="s">
        <v>1</v>
      </c>
      <c r="C25" s="2" t="s">
        <v>2</v>
      </c>
      <c r="D25" s="1">
        <v>0</v>
      </c>
      <c r="E25" s="1">
        <v>1</v>
      </c>
      <c r="F25" s="1">
        <f>F17</f>
        <v>3.9326545622381488</v>
      </c>
      <c r="G25" s="1" t="s">
        <v>8</v>
      </c>
      <c r="H25" s="1">
        <f>SIN($K$2*PI()/180)</f>
        <v>-0.88791891521692456</v>
      </c>
      <c r="I25" s="1">
        <f>COS($K$2*PI()/180)</f>
        <v>0.46</v>
      </c>
      <c r="J25" s="1">
        <v>0</v>
      </c>
      <c r="K25" s="2" t="s">
        <v>8</v>
      </c>
      <c r="L25" s="1">
        <v>0</v>
      </c>
      <c r="M25" s="1">
        <v>1</v>
      </c>
      <c r="N25" s="1">
        <f>N17</f>
        <v>-3.9326545622381488</v>
      </c>
      <c r="O25" s="1" t="s">
        <v>8</v>
      </c>
      <c r="P25" s="1">
        <f>J21</f>
        <v>8.0226153069658235</v>
      </c>
      <c r="Q25" s="2" t="s">
        <v>2</v>
      </c>
      <c r="R25" s="1">
        <v>2.9626938175104733</v>
      </c>
    </row>
    <row r="26" spans="1:18">
      <c r="B26" s="1">
        <v>1</v>
      </c>
      <c r="D26" s="1">
        <v>0</v>
      </c>
      <c r="E26" s="1">
        <v>0</v>
      </c>
      <c r="F26" s="1">
        <v>1</v>
      </c>
      <c r="H26" s="1">
        <v>0</v>
      </c>
      <c r="I26" s="1">
        <v>0</v>
      </c>
      <c r="J26" s="1">
        <v>1</v>
      </c>
      <c r="L26" s="1">
        <v>0</v>
      </c>
      <c r="M26" s="1">
        <v>0</v>
      </c>
      <c r="N26" s="1">
        <v>1</v>
      </c>
      <c r="P26" s="1">
        <v>1</v>
      </c>
      <c r="R26" s="1">
        <v>1</v>
      </c>
    </row>
    <row r="28" spans="1:18">
      <c r="B28" s="1" t="s">
        <v>0</v>
      </c>
      <c r="D28" s="1">
        <v>1</v>
      </c>
      <c r="E28" s="1">
        <v>0</v>
      </c>
      <c r="F28" s="1">
        <f>R16</f>
        <v>8</v>
      </c>
      <c r="H28" s="1">
        <f>COS($K$3*PI()/180)</f>
        <v>0.98244909216786114</v>
      </c>
      <c r="I28" s="1">
        <f>-SIN($K$3*PI()/180)</f>
        <v>-0.18653091244763012</v>
      </c>
      <c r="J28" s="1">
        <v>0</v>
      </c>
      <c r="L28" s="1">
        <v>1</v>
      </c>
      <c r="M28" s="1">
        <v>0</v>
      </c>
      <c r="N28" s="1">
        <f>-R16</f>
        <v>-8</v>
      </c>
      <c r="P28" s="1">
        <f>R24</f>
        <v>8.1964898184335713</v>
      </c>
      <c r="R28" s="1">
        <f t="array" ref="R28:R30">MMULT(MMULT(MMULT(D28:F30,H28:J30),L28:N30),P28:P30)</f>
        <v>8.1999999999999993</v>
      </c>
    </row>
    <row r="29" spans="1:18">
      <c r="B29" s="1" t="s">
        <v>1</v>
      </c>
      <c r="C29" s="2" t="s">
        <v>2</v>
      </c>
      <c r="D29" s="1">
        <v>0</v>
      </c>
      <c r="E29" s="1">
        <v>1</v>
      </c>
      <c r="F29" s="1">
        <f>R17</f>
        <v>2.9999999999999991</v>
      </c>
      <c r="G29" s="1" t="s">
        <v>8</v>
      </c>
      <c r="H29" s="1">
        <f>SIN($K$3*PI()/180)</f>
        <v>0.18653091244763012</v>
      </c>
      <c r="I29" s="1">
        <f>COS($K$3*PI()/180)</f>
        <v>0.98244909216786114</v>
      </c>
      <c r="J29" s="1">
        <v>0</v>
      </c>
      <c r="K29" s="2" t="s">
        <v>8</v>
      </c>
      <c r="L29" s="1">
        <v>0</v>
      </c>
      <c r="M29" s="1">
        <v>1</v>
      </c>
      <c r="N29" s="1">
        <f>-R17</f>
        <v>-2.9999999999999991</v>
      </c>
      <c r="O29" s="1" t="s">
        <v>8</v>
      </c>
      <c r="P29" s="1">
        <f>R25</f>
        <v>2.9626938175104733</v>
      </c>
      <c r="Q29" s="2" t="s">
        <v>2</v>
      </c>
      <c r="R29" s="1">
        <v>2.9999999999999991</v>
      </c>
    </row>
    <row r="30" spans="1:18">
      <c r="B30" s="1">
        <v>1</v>
      </c>
      <c r="D30" s="1">
        <v>0</v>
      </c>
      <c r="E30" s="1">
        <v>0</v>
      </c>
      <c r="F30" s="1">
        <v>1</v>
      </c>
      <c r="H30" s="1">
        <v>0</v>
      </c>
      <c r="I30" s="1">
        <v>0</v>
      </c>
      <c r="J30" s="1">
        <v>1</v>
      </c>
      <c r="L30" s="1">
        <v>0</v>
      </c>
      <c r="M30" s="1">
        <v>0</v>
      </c>
      <c r="N30" s="1">
        <v>1</v>
      </c>
      <c r="P30" s="1">
        <v>1</v>
      </c>
      <c r="R30" s="1">
        <v>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A2" sqref="A2"/>
    </sheetView>
  </sheetViews>
  <sheetFormatPr defaultRowHeight="15"/>
  <sheetData>
    <row r="1" spans="1:12">
      <c r="A1" t="s">
        <v>21</v>
      </c>
    </row>
    <row r="3" spans="1:12">
      <c r="C3" t="s">
        <v>15</v>
      </c>
      <c r="D3">
        <v>6</v>
      </c>
    </row>
    <row r="4" spans="1:12">
      <c r="C4" t="s">
        <v>16</v>
      </c>
      <c r="D4">
        <v>0</v>
      </c>
      <c r="E4">
        <v>1</v>
      </c>
      <c r="F4">
        <v>2</v>
      </c>
      <c r="G4">
        <v>3</v>
      </c>
      <c r="H4">
        <v>4</v>
      </c>
      <c r="I4">
        <v>5</v>
      </c>
      <c r="J4">
        <v>6</v>
      </c>
      <c r="K4">
        <v>7</v>
      </c>
      <c r="L4">
        <v>8</v>
      </c>
    </row>
    <row r="5" spans="1:12">
      <c r="D5">
        <v>53</v>
      </c>
      <c r="E5">
        <v>62</v>
      </c>
      <c r="F5">
        <v>69</v>
      </c>
      <c r="G5">
        <v>74</v>
      </c>
      <c r="H5">
        <v>78</v>
      </c>
      <c r="I5">
        <v>78</v>
      </c>
      <c r="J5">
        <v>77</v>
      </c>
      <c r="K5">
        <v>72</v>
      </c>
      <c r="L5">
        <v>53</v>
      </c>
    </row>
    <row r="6" spans="1:12">
      <c r="D6">
        <v>-106</v>
      </c>
      <c r="E6">
        <v>-105</v>
      </c>
      <c r="F6">
        <v>-102</v>
      </c>
      <c r="G6">
        <v>-96</v>
      </c>
      <c r="H6">
        <v>-88</v>
      </c>
      <c r="I6">
        <v>-77</v>
      </c>
      <c r="J6">
        <v>-64</v>
      </c>
      <c r="K6">
        <v>-46</v>
      </c>
      <c r="L6">
        <v>0</v>
      </c>
    </row>
    <row r="7" spans="1:12">
      <c r="D7">
        <v>53</v>
      </c>
      <c r="E7">
        <v>43</v>
      </c>
      <c r="F7">
        <v>32</v>
      </c>
      <c r="G7">
        <v>21</v>
      </c>
      <c r="H7">
        <v>10</v>
      </c>
      <c r="I7">
        <v>-1.2</v>
      </c>
      <c r="J7">
        <v>-13</v>
      </c>
      <c r="K7">
        <v>-27</v>
      </c>
      <c r="L7">
        <v>-53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Miles Ford</dc:creator>
  <cp:lastModifiedBy>Miles Ford</cp:lastModifiedBy>
  <dcterms:created xsi:type="dcterms:W3CDTF">2010-11-12T03:29:55Z</dcterms:created>
  <dcterms:modified xsi:type="dcterms:W3CDTF">2010-11-13T12:17:56Z</dcterms:modified>
</cp:coreProperties>
</file>